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1175" windowHeight="7245" activeTab="0"/>
  </bookViews>
  <sheets>
    <sheet name="RECEIPTSPAYMENT04" sheetId="1" r:id="rId1"/>
  </sheets>
  <definedNames>
    <definedName name="_xlnm.Print_Area" localSheetId="0">'RECEIPTSPAYMENT04'!$I$1:$W$58</definedName>
  </definedNames>
  <calcPr fullCalcOnLoad="1"/>
</workbook>
</file>

<file path=xl/sharedStrings.xml><?xml version="1.0" encoding="utf-8"?>
<sst xmlns="http://schemas.openxmlformats.org/spreadsheetml/2006/main" count="211" uniqueCount="130">
  <si>
    <t>INCOME</t>
  </si>
  <si>
    <t>BROUGHT FORWARD</t>
  </si>
  <si>
    <t xml:space="preserve"> </t>
  </si>
  <si>
    <t>DATE</t>
  </si>
  <si>
    <t>GENERAL</t>
  </si>
  <si>
    <t xml:space="preserve">STREET </t>
  </si>
  <si>
    <t>LIGHTS</t>
  </si>
  <si>
    <t>TOTAL</t>
  </si>
  <si>
    <t>PAID TO</t>
  </si>
  <si>
    <t>FIELD</t>
  </si>
  <si>
    <t>VAT</t>
  </si>
  <si>
    <t>ECTON PARISH COUNCIL</t>
  </si>
  <si>
    <t>CLERKS</t>
  </si>
  <si>
    <t>SALARY</t>
  </si>
  <si>
    <t>COSTS</t>
  </si>
  <si>
    <t>STREET</t>
  </si>
  <si>
    <t>LIGHTING</t>
  </si>
  <si>
    <t>S137</t>
  </si>
  <si>
    <t>BALANCES</t>
  </si>
  <si>
    <t>Current Account</t>
  </si>
  <si>
    <t>General</t>
  </si>
  <si>
    <t>Street Lighting</t>
  </si>
  <si>
    <t xml:space="preserve">Deposit Account                    </t>
  </si>
  <si>
    <t>DONATIONS</t>
  </si>
  <si>
    <t>VERGE</t>
  </si>
  <si>
    <t>MOWING</t>
  </si>
  <si>
    <t>PLAYING</t>
  </si>
  <si>
    <t>CROSS</t>
  </si>
  <si>
    <t>DONATION</t>
  </si>
  <si>
    <t>David Cross Grant</t>
  </si>
  <si>
    <t>DAVID</t>
  </si>
  <si>
    <t>--------------------------------------------</t>
  </si>
  <si>
    <t>CHAIRPERSON</t>
  </si>
  <si>
    <t>-----------------------------------------------</t>
  </si>
  <si>
    <t>R.F.O</t>
  </si>
  <si>
    <t>--------------------</t>
  </si>
  <si>
    <t>CHQ</t>
  </si>
  <si>
    <t>NO</t>
  </si>
  <si>
    <t>1.4.12</t>
  </si>
  <si>
    <t>AON INSURANCE</t>
  </si>
  <si>
    <t>NCALC</t>
  </si>
  <si>
    <t>HAYESWOOD</t>
  </si>
  <si>
    <t>PRECEPT</t>
  </si>
  <si>
    <t>VAT REFUND</t>
  </si>
  <si>
    <t>BANK INTEREST</t>
  </si>
  <si>
    <t>JACKSON GRUNDY DONATION</t>
  </si>
  <si>
    <t xml:space="preserve">  </t>
  </si>
  <si>
    <t>ECTON PAROCHIAL COUNCIL</t>
  </si>
  <si>
    <t>cheques not cleared</t>
  </si>
  <si>
    <t>CANCELLED CHQ</t>
  </si>
  <si>
    <t>RECEIPTS/PAYMENTS 2013/14</t>
  </si>
  <si>
    <t>15.4.13</t>
  </si>
  <si>
    <t>JUBILEE MONEY</t>
  </si>
  <si>
    <t>20.4.13</t>
  </si>
  <si>
    <t>28.6.13</t>
  </si>
  <si>
    <t>1.7.13</t>
  </si>
  <si>
    <t>30.9.13</t>
  </si>
  <si>
    <t>30.10.13</t>
  </si>
  <si>
    <t>31.12.13</t>
  </si>
  <si>
    <t>18.2.14</t>
  </si>
  <si>
    <t>BIG LOTTERY AWARD</t>
  </si>
  <si>
    <t>BIG LOTTERY</t>
  </si>
  <si>
    <t>AWARD</t>
  </si>
  <si>
    <t>31.3.14</t>
  </si>
  <si>
    <t>Chq 373</t>
  </si>
  <si>
    <t>Chq 377</t>
  </si>
  <si>
    <t>Chq 379</t>
  </si>
  <si>
    <t>274</t>
  </si>
  <si>
    <t>276</t>
  </si>
  <si>
    <t>278</t>
  </si>
  <si>
    <t>280</t>
  </si>
  <si>
    <t>282</t>
  </si>
  <si>
    <t>284</t>
  </si>
  <si>
    <t>286</t>
  </si>
  <si>
    <t>288</t>
  </si>
  <si>
    <t>290</t>
  </si>
  <si>
    <t>292</t>
  </si>
  <si>
    <t>294</t>
  </si>
  <si>
    <t>296</t>
  </si>
  <si>
    <t>298</t>
  </si>
  <si>
    <t>300</t>
  </si>
  <si>
    <t>362</t>
  </si>
  <si>
    <t>364</t>
  </si>
  <si>
    <t>366</t>
  </si>
  <si>
    <t>368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</si>
  <si>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</si>
  <si>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</si>
  <si>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</si>
  <si>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</si>
  <si>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</si>
  <si>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</si>
  <si>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</si>
  <si>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</si>
  <si>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</si>
  <si>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</si>
  <si>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21.5.13</t>
  </si>
  <si>
    <t>EON</t>
  </si>
  <si>
    <t>NELSON PRESS</t>
  </si>
  <si>
    <t>ALISTAIR MACRAE</t>
  </si>
  <si>
    <t>J WILSON</t>
  </si>
  <si>
    <t>SHIRLEY WONG</t>
  </si>
  <si>
    <t>30.5.13</t>
  </si>
  <si>
    <t>SALLY BRESNAHAN</t>
  </si>
  <si>
    <t>ACCENT CATERING</t>
  </si>
  <si>
    <t>16.7.14</t>
  </si>
  <si>
    <t>VICKIE JAFFEE</t>
  </si>
  <si>
    <t>JOHN MIDDLETON</t>
  </si>
  <si>
    <t>MR F HAYCOX</t>
  </si>
  <si>
    <t>17.9.13</t>
  </si>
  <si>
    <t>BDO</t>
  </si>
  <si>
    <t>SEAGRAVE INSPECTIONS</t>
  </si>
  <si>
    <t>5.10.13</t>
  </si>
  <si>
    <t>HAYLETTS COACHES</t>
  </si>
  <si>
    <t>TRBL WELLINGBOROUGH</t>
  </si>
  <si>
    <t>19.11.13</t>
  </si>
  <si>
    <t>HMRC</t>
  </si>
  <si>
    <t>21.1.14</t>
  </si>
  <si>
    <t>ECTON VILLAGE HALL</t>
  </si>
  <si>
    <t>ICO</t>
  </si>
  <si>
    <t>19.2.14</t>
  </si>
  <si>
    <t>18.3.14</t>
  </si>
  <si>
    <t>WEBSITE RENEWAL</t>
  </si>
  <si>
    <t>PARISH MAGAZINE</t>
  </si>
  <si>
    <t>24.3.14</t>
  </si>
  <si>
    <t>ECTON PARISH COUNCIL 2013/14</t>
  </si>
  <si>
    <t>Big Lottery Fund</t>
  </si>
  <si>
    <t>c</t>
  </si>
  <si>
    <t>Chq 372</t>
  </si>
  <si>
    <t>Chq 374</t>
  </si>
  <si>
    <t>Chq 375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</si>
</sst>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[Red]\(#,##0\)"/>
    <numFmt numFmtId="165" formatCode="#,##0.00_);[Red]\(#,##0.00\)"/>
    <numFmt numFmtId="166" formatCode="&quot;£&quot;#,##0_);[Red]\(&quot;£&quot;#,##0\)"/>
    <numFmt numFmtId="167" formatCode="&quot;£&quot;#,##0.00_);[Red]\(&quot;£&quot;#,##0.00\)"/>
    <numFmt numFmtId="168" formatCode="#,##0.00;[Red]#,##0.00"/>
    <numFmt numFmtId="169" formatCode="&quot;£&quot;#,##0.00"/>
    <numFmt numFmtId="170" formatCode="[$-809]dd\ mmmm\ yyyy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0.39998000860214233"/>
      <name val="Times New Roman"/>
      <family val="1"/>
    </font>
    <font>
      <b/>
      <sz val="12"/>
      <color theme="3" tint="0.39998000860214233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5" fontId="4" fillId="0" borderId="0" xfId="42" applyFont="1" applyFill="1" applyBorder="1" applyAlignment="1" applyProtection="1">
      <alignment horizontal="center"/>
      <protection/>
    </xf>
    <xf numFmtId="165" fontId="4" fillId="0" borderId="0" xfId="0" applyNumberFormat="1" applyFont="1" applyFill="1" applyBorder="1" applyAlignment="1" applyProtection="1">
      <alignment horizontal="center"/>
      <protection/>
    </xf>
    <xf numFmtId="165" fontId="4" fillId="0" borderId="0" xfId="42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165" fontId="5" fillId="0" borderId="0" xfId="42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 quotePrefix="1">
      <alignment/>
      <protection/>
    </xf>
    <xf numFmtId="0" fontId="47" fillId="0" borderId="0" xfId="0" applyNumberFormat="1" applyFont="1" applyFill="1" applyBorder="1" applyAlignment="1" applyProtection="1">
      <alignment horizontal="center"/>
      <protection/>
    </xf>
    <xf numFmtId="165" fontId="47" fillId="0" borderId="0" xfId="42" applyFont="1" applyFill="1" applyBorder="1" applyAlignment="1" applyProtection="1">
      <alignment horizontal="center"/>
      <protection/>
    </xf>
    <xf numFmtId="0" fontId="47" fillId="0" borderId="0" xfId="0" applyNumberFormat="1" applyFont="1" applyFill="1" applyBorder="1" applyAlignment="1" applyProtection="1">
      <alignment/>
      <protection/>
    </xf>
    <xf numFmtId="0" fontId="48" fillId="0" borderId="0" xfId="0" applyNumberFormat="1" applyFont="1" applyFill="1" applyBorder="1" applyAlignment="1" applyProtection="1">
      <alignment/>
      <protection/>
    </xf>
    <xf numFmtId="165" fontId="47" fillId="0" borderId="0" xfId="42" applyFont="1" applyFill="1" applyBorder="1" applyAlignment="1" applyProtection="1">
      <alignment/>
      <protection/>
    </xf>
    <xf numFmtId="165" fontId="47" fillId="0" borderId="0" xfId="0" applyNumberFormat="1" applyFont="1" applyFill="1" applyBorder="1" applyAlignment="1" applyProtection="1">
      <alignment horizontal="center"/>
      <protection/>
    </xf>
    <xf numFmtId="2" fontId="47" fillId="0" borderId="0" xfId="0" applyNumberFormat="1" applyFont="1" applyFill="1" applyBorder="1" applyAlignment="1" applyProtection="1">
      <alignment/>
      <protection/>
    </xf>
    <xf numFmtId="165" fontId="48" fillId="0" borderId="0" xfId="42" applyFont="1" applyFill="1" applyBorder="1" applyAlignment="1" applyProtection="1">
      <alignment/>
      <protection/>
    </xf>
    <xf numFmtId="2" fontId="47" fillId="0" borderId="0" xfId="0" applyNumberFormat="1" applyFont="1" applyFill="1" applyBorder="1" applyAlignment="1" applyProtection="1">
      <alignment horizontal="center"/>
      <protection/>
    </xf>
    <xf numFmtId="165" fontId="48" fillId="0" borderId="0" xfId="42" applyFont="1" applyFill="1" applyBorder="1" applyAlignment="1" applyProtection="1">
      <alignment horizontal="center"/>
      <protection/>
    </xf>
    <xf numFmtId="165" fontId="48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 horizontal="center"/>
      <protection/>
    </xf>
    <xf numFmtId="165" fontId="5" fillId="0" borderId="0" xfId="42" applyFont="1" applyFill="1" applyBorder="1" applyAlignment="1" applyProtection="1">
      <alignment horizontal="center"/>
      <protection/>
    </xf>
    <xf numFmtId="49" fontId="4" fillId="0" borderId="0" xfId="42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42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42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2" fontId="48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47" fillId="0" borderId="0" xfId="42" applyNumberFormat="1" applyFont="1" applyFill="1" applyBorder="1" applyAlignment="1" applyProtection="1">
      <alignment horizontal="center"/>
      <protection/>
    </xf>
    <xf numFmtId="2" fontId="9" fillId="0" borderId="0" xfId="42" applyNumberFormat="1" applyFont="1" applyFill="1" applyBorder="1" applyAlignment="1" applyProtection="1">
      <alignment horizontal="center"/>
      <protection/>
    </xf>
    <xf numFmtId="2" fontId="49" fillId="0" borderId="0" xfId="42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3"/>
  <sheetViews>
    <sheetView tabSelected="1" zoomScalePageLayoutView="0" workbookViewId="0" topLeftCell="H1">
      <selection activeCell="I1" sqref="I1:W58"/>
    </sheetView>
  </sheetViews>
  <sheetFormatPr defaultColWidth="10.00390625" defaultRowHeight="12.75"/>
  <cols>
    <col min="1" max="1" width="10.140625" style="2" customWidth="1"/>
    <col min="2" max="2" width="39.28125" style="2" customWidth="1"/>
    <col min="3" max="3" width="10.00390625" style="2" customWidth="1"/>
    <col min="4" max="4" width="14.00390625" style="2" customWidth="1"/>
    <col min="5" max="5" width="13.28125" style="2" customWidth="1"/>
    <col min="6" max="6" width="14.00390625" style="2" customWidth="1"/>
    <col min="7" max="7" width="12.28125" style="2" customWidth="1"/>
    <col min="8" max="8" width="3.28125" style="2" customWidth="1"/>
    <col min="9" max="9" width="8.140625" style="2" customWidth="1"/>
    <col min="10" max="10" width="34.140625" style="2" customWidth="1"/>
    <col min="11" max="11" width="8.421875" style="2" customWidth="1"/>
    <col min="12" max="12" width="10.00390625" style="2" customWidth="1"/>
    <col min="13" max="13" width="13.57421875" style="2" customWidth="1"/>
    <col min="14" max="14" width="9.8515625" style="2" customWidth="1"/>
    <col min="15" max="15" width="11.57421875" style="2" customWidth="1"/>
    <col min="16" max="16" width="11.28125" style="2" customWidth="1"/>
    <col min="17" max="17" width="10.00390625" style="2" customWidth="1"/>
    <col min="18" max="18" width="9.28125" style="2" customWidth="1"/>
    <col min="19" max="19" width="7.140625" style="2" bestFit="1" customWidth="1"/>
    <col min="20" max="20" width="8.421875" style="2" bestFit="1" customWidth="1"/>
    <col min="21" max="21" width="8.421875" style="2" customWidth="1"/>
    <col min="22" max="22" width="18.28125" style="2" customWidth="1"/>
    <col min="23" max="23" width="13.57421875" style="2" customWidth="1"/>
    <col min="24" max="27" width="10.00390625" style="2" customWidth="1"/>
    <col min="28" max="28" width="11.28125" style="2" bestFit="1" customWidth="1"/>
    <col min="29" max="29" width="15.28125" style="2" customWidth="1"/>
    <col min="30" max="30" width="11.28125" style="2" bestFit="1" customWidth="1"/>
    <col min="31" max="16384" width="10.00390625" style="2" customWidth="1"/>
  </cols>
  <sheetData>
    <row r="1" spans="1:26" ht="19.5" customHeight="1">
      <c r="A1" s="4" t="s">
        <v>11</v>
      </c>
      <c r="D1" s="4" t="s">
        <v>50</v>
      </c>
      <c r="I1" s="4" t="s">
        <v>124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Z1" s="12"/>
    </row>
    <row r="2" spans="1:26" ht="19.5" customHeight="1">
      <c r="A2" s="4"/>
      <c r="C2" s="5"/>
      <c r="D2" s="5"/>
      <c r="E2" s="5"/>
      <c r="F2" s="5"/>
      <c r="G2" s="5"/>
      <c r="H2" s="5"/>
      <c r="I2" s="1"/>
      <c r="J2" s="1"/>
      <c r="K2" s="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5"/>
      <c r="Z2" s="12"/>
    </row>
    <row r="3" spans="1:26" s="6" customFormat="1" ht="12" customHeight="1">
      <c r="A3" s="4"/>
      <c r="B3" s="7"/>
      <c r="D3" s="6" t="s">
        <v>27</v>
      </c>
      <c r="E3" s="3" t="s">
        <v>61</v>
      </c>
      <c r="F3" s="6" t="s">
        <v>5</v>
      </c>
      <c r="I3" s="1"/>
      <c r="J3" s="1"/>
      <c r="K3" s="3" t="s">
        <v>36</v>
      </c>
      <c r="L3" s="3" t="s">
        <v>12</v>
      </c>
      <c r="M3" s="3" t="s">
        <v>4</v>
      </c>
      <c r="N3" s="3" t="s">
        <v>26</v>
      </c>
      <c r="O3" s="3" t="s">
        <v>23</v>
      </c>
      <c r="P3" s="3" t="s">
        <v>24</v>
      </c>
      <c r="Q3" s="3" t="s">
        <v>15</v>
      </c>
      <c r="R3" s="3" t="s">
        <v>115</v>
      </c>
      <c r="S3" s="3"/>
      <c r="T3" s="3" t="s">
        <v>30</v>
      </c>
      <c r="U3" s="3"/>
      <c r="V3" s="3"/>
      <c r="W3" s="3"/>
      <c r="Z3" s="10"/>
    </row>
    <row r="4" spans="1:26" s="6" customFormat="1" ht="12" customHeight="1">
      <c r="A4" s="3" t="s">
        <v>3</v>
      </c>
      <c r="B4" s="3" t="s">
        <v>0</v>
      </c>
      <c r="C4" s="6" t="s">
        <v>4</v>
      </c>
      <c r="D4" s="6" t="s">
        <v>28</v>
      </c>
      <c r="E4" s="3" t="s">
        <v>62</v>
      </c>
      <c r="F4" s="6" t="s">
        <v>6</v>
      </c>
      <c r="G4" s="6" t="s">
        <v>7</v>
      </c>
      <c r="I4" s="3" t="s">
        <v>3</v>
      </c>
      <c r="J4" s="3" t="s">
        <v>8</v>
      </c>
      <c r="K4" s="3" t="s">
        <v>37</v>
      </c>
      <c r="L4" s="3" t="s">
        <v>13</v>
      </c>
      <c r="M4" s="3" t="s">
        <v>14</v>
      </c>
      <c r="N4" s="3" t="s">
        <v>9</v>
      </c>
      <c r="O4" s="3"/>
      <c r="P4" s="3" t="s">
        <v>25</v>
      </c>
      <c r="Q4" s="3" t="s">
        <v>16</v>
      </c>
      <c r="R4" s="3" t="s">
        <v>2</v>
      </c>
      <c r="S4" s="3" t="s">
        <v>17</v>
      </c>
      <c r="T4" s="3" t="s">
        <v>27</v>
      </c>
      <c r="U4" s="3" t="s">
        <v>10</v>
      </c>
      <c r="V4" s="3" t="s">
        <v>7</v>
      </c>
      <c r="W4" s="3"/>
      <c r="Z4" s="10"/>
    </row>
    <row r="5" spans="1:26" s="6" customFormat="1" ht="12" customHeight="1">
      <c r="A5" s="3" t="s">
        <v>38</v>
      </c>
      <c r="B5" s="6" t="s">
        <v>1</v>
      </c>
      <c r="C5" s="30">
        <v>16959.19</v>
      </c>
      <c r="D5" s="30">
        <v>8771.15</v>
      </c>
      <c r="E5" s="31"/>
      <c r="F5" s="30">
        <v>367.94</v>
      </c>
      <c r="G5" s="32">
        <f aca="true" t="shared" si="0" ref="G5:G15">SUM(C5:F5)</f>
        <v>26098.279999999995</v>
      </c>
      <c r="I5" s="1"/>
      <c r="J5" s="1"/>
      <c r="K5" s="3"/>
      <c r="L5" s="3"/>
      <c r="M5" s="3" t="s">
        <v>2</v>
      </c>
      <c r="N5" s="3"/>
      <c r="O5" s="3"/>
      <c r="P5" s="3"/>
      <c r="Q5" s="3" t="s">
        <v>2</v>
      </c>
      <c r="R5" s="3"/>
      <c r="S5" s="3"/>
      <c r="U5" s="3"/>
      <c r="V5" s="3"/>
      <c r="W5" s="3"/>
      <c r="Z5" s="10"/>
    </row>
    <row r="6" spans="1:26" s="14" customFormat="1" ht="12" customHeight="1">
      <c r="A6" s="3" t="s">
        <v>51</v>
      </c>
      <c r="B6" s="3" t="s">
        <v>52</v>
      </c>
      <c r="C6" s="32">
        <v>750</v>
      </c>
      <c r="D6" s="33"/>
      <c r="E6" s="33"/>
      <c r="F6" s="32"/>
      <c r="G6" s="32">
        <f t="shared" si="0"/>
        <v>750</v>
      </c>
      <c r="H6" s="15"/>
      <c r="I6" s="8" t="s">
        <v>95</v>
      </c>
      <c r="J6" s="3" t="s">
        <v>40</v>
      </c>
      <c r="K6" s="3">
        <v>273</v>
      </c>
      <c r="L6" s="3"/>
      <c r="M6" s="33">
        <v>281.75</v>
      </c>
      <c r="N6" s="3"/>
      <c r="O6" s="3"/>
      <c r="P6" s="3"/>
      <c r="Q6" s="3"/>
      <c r="R6" s="3"/>
      <c r="S6" s="3"/>
      <c r="T6" s="8"/>
      <c r="V6" s="8">
        <f aca="true" t="shared" si="1" ref="V6:V55">SUM(L6:U6)</f>
        <v>281.75</v>
      </c>
      <c r="W6" s="8" t="s">
        <v>126</v>
      </c>
      <c r="X6" s="8"/>
      <c r="Z6" s="15"/>
    </row>
    <row r="7" spans="1:26" s="14" customFormat="1" ht="12" customHeight="1">
      <c r="A7" s="3" t="s">
        <v>53</v>
      </c>
      <c r="B7" s="3" t="s">
        <v>42</v>
      </c>
      <c r="C7" s="32">
        <v>5789</v>
      </c>
      <c r="D7" s="22"/>
      <c r="E7" s="22"/>
      <c r="F7" s="32">
        <v>1000</v>
      </c>
      <c r="G7" s="32">
        <f t="shared" si="0"/>
        <v>6789</v>
      </c>
      <c r="I7" s="8"/>
      <c r="J7" s="8" t="s">
        <v>41</v>
      </c>
      <c r="K7" s="28" t="s">
        <v>67</v>
      </c>
      <c r="L7" s="8"/>
      <c r="M7" s="8"/>
      <c r="N7" s="8"/>
      <c r="O7" s="8"/>
      <c r="P7" s="8">
        <v>360</v>
      </c>
      <c r="Q7" s="8"/>
      <c r="R7" s="8"/>
      <c r="S7" s="8"/>
      <c r="T7" s="27"/>
      <c r="U7" s="8">
        <v>72</v>
      </c>
      <c r="V7" s="8">
        <f t="shared" si="1"/>
        <v>432</v>
      </c>
      <c r="W7" s="8" t="s">
        <v>126</v>
      </c>
      <c r="X7" s="8"/>
      <c r="Z7" s="15"/>
    </row>
    <row r="8" spans="1:29" s="17" customFormat="1" ht="12" customHeight="1">
      <c r="A8" s="3" t="s">
        <v>54</v>
      </c>
      <c r="B8" s="3" t="s">
        <v>44</v>
      </c>
      <c r="C8" s="32">
        <v>3.1</v>
      </c>
      <c r="D8" s="32"/>
      <c r="E8" s="32"/>
      <c r="F8" s="32"/>
      <c r="G8" s="32">
        <f t="shared" si="0"/>
        <v>3.1</v>
      </c>
      <c r="H8" s="14"/>
      <c r="I8" s="8"/>
      <c r="J8" s="8" t="s">
        <v>96</v>
      </c>
      <c r="K8" s="3">
        <v>275</v>
      </c>
      <c r="L8" s="8"/>
      <c r="M8" s="8"/>
      <c r="N8" s="8"/>
      <c r="O8" s="8"/>
      <c r="P8" s="8"/>
      <c r="Q8" s="8">
        <v>122.22</v>
      </c>
      <c r="R8" s="8"/>
      <c r="S8" s="8"/>
      <c r="T8" s="27"/>
      <c r="U8" s="8">
        <v>24.44</v>
      </c>
      <c r="V8" s="8">
        <f t="shared" si="1"/>
        <v>146.66</v>
      </c>
      <c r="W8" s="27" t="s">
        <v>126</v>
      </c>
      <c r="X8" s="27"/>
      <c r="Y8" s="16"/>
      <c r="Z8" s="18"/>
      <c r="AA8" s="16"/>
      <c r="AC8" s="16"/>
    </row>
    <row r="9" spans="1:29" s="17" customFormat="1" ht="12" customHeight="1">
      <c r="A9" s="3" t="s">
        <v>55</v>
      </c>
      <c r="B9" s="3" t="s">
        <v>43</v>
      </c>
      <c r="C9" s="32">
        <v>557.98</v>
      </c>
      <c r="D9" s="33"/>
      <c r="E9" s="33"/>
      <c r="F9" s="33"/>
      <c r="G9" s="32">
        <f t="shared" si="0"/>
        <v>557.98</v>
      </c>
      <c r="H9" s="15"/>
      <c r="I9" s="8"/>
      <c r="J9" s="8" t="s">
        <v>96</v>
      </c>
      <c r="K9" s="28" t="s">
        <v>68</v>
      </c>
      <c r="L9" s="8"/>
      <c r="M9" s="8"/>
      <c r="N9" s="8"/>
      <c r="O9" s="8"/>
      <c r="P9" s="8"/>
      <c r="Q9" s="8">
        <v>203.57</v>
      </c>
      <c r="R9" s="8"/>
      <c r="S9" s="8"/>
      <c r="T9" s="27"/>
      <c r="U9" s="8">
        <v>10.18</v>
      </c>
      <c r="V9" s="8">
        <f t="shared" si="1"/>
        <v>213.75</v>
      </c>
      <c r="W9" s="27" t="s">
        <v>126</v>
      </c>
      <c r="X9" s="27"/>
      <c r="Y9" s="16"/>
      <c r="Z9" s="18"/>
      <c r="AA9" s="16"/>
      <c r="AC9" s="15"/>
    </row>
    <row r="10" spans="1:29" s="17" customFormat="1" ht="12" customHeight="1">
      <c r="A10" s="3" t="s">
        <v>56</v>
      </c>
      <c r="B10" s="3" t="s">
        <v>44</v>
      </c>
      <c r="C10" s="32"/>
      <c r="D10" s="32">
        <v>2.78</v>
      </c>
      <c r="E10" s="32"/>
      <c r="F10" s="32"/>
      <c r="G10" s="32">
        <f t="shared" si="0"/>
        <v>2.78</v>
      </c>
      <c r="H10" s="15"/>
      <c r="I10" s="8"/>
      <c r="J10" s="8" t="s">
        <v>39</v>
      </c>
      <c r="K10" s="3">
        <v>277</v>
      </c>
      <c r="L10" s="8"/>
      <c r="M10" s="8">
        <v>2005.19</v>
      </c>
      <c r="N10" s="8"/>
      <c r="O10" s="8"/>
      <c r="P10" s="8"/>
      <c r="Q10" s="8"/>
      <c r="R10" s="8"/>
      <c r="S10" s="8"/>
      <c r="T10" s="27"/>
      <c r="U10" s="8"/>
      <c r="V10" s="8">
        <f t="shared" si="1"/>
        <v>2005.19</v>
      </c>
      <c r="W10" s="27" t="s">
        <v>126</v>
      </c>
      <c r="X10" s="27"/>
      <c r="Y10" s="16"/>
      <c r="Z10" s="18"/>
      <c r="AA10" s="16"/>
      <c r="AC10" s="15"/>
    </row>
    <row r="11" spans="1:29" s="17" customFormat="1" ht="12" customHeight="1">
      <c r="A11" s="3" t="s">
        <v>57</v>
      </c>
      <c r="B11" s="26" t="s">
        <v>45</v>
      </c>
      <c r="C11" s="32">
        <v>110</v>
      </c>
      <c r="D11" s="32"/>
      <c r="E11" s="32"/>
      <c r="F11" s="32"/>
      <c r="G11" s="32">
        <f t="shared" si="0"/>
        <v>110</v>
      </c>
      <c r="H11" s="15"/>
      <c r="I11" s="8"/>
      <c r="J11" s="8" t="s">
        <v>97</v>
      </c>
      <c r="K11" s="28" t="s">
        <v>69</v>
      </c>
      <c r="L11" s="8"/>
      <c r="M11" s="8">
        <v>65</v>
      </c>
      <c r="N11" s="8"/>
      <c r="O11" s="8"/>
      <c r="P11" s="8"/>
      <c r="Q11" s="8"/>
      <c r="R11" s="8"/>
      <c r="S11" s="8"/>
      <c r="T11" s="27"/>
      <c r="U11" s="8">
        <v>13</v>
      </c>
      <c r="V11" s="8">
        <f t="shared" si="1"/>
        <v>78</v>
      </c>
      <c r="W11" s="27" t="s">
        <v>126</v>
      </c>
      <c r="X11" s="27"/>
      <c r="Y11" s="16"/>
      <c r="Z11" s="18"/>
      <c r="AA11" s="20"/>
      <c r="AC11" s="15"/>
    </row>
    <row r="12" spans="1:29" s="17" customFormat="1" ht="12" customHeight="1">
      <c r="A12" s="8" t="s">
        <v>57</v>
      </c>
      <c r="B12" s="8" t="s">
        <v>42</v>
      </c>
      <c r="C12" s="32">
        <v>4526</v>
      </c>
      <c r="D12" s="32"/>
      <c r="E12" s="32"/>
      <c r="F12" s="32"/>
      <c r="G12" s="32">
        <f t="shared" si="0"/>
        <v>4526</v>
      </c>
      <c r="H12" s="15"/>
      <c r="I12" s="8"/>
      <c r="J12" s="8" t="s">
        <v>98</v>
      </c>
      <c r="K12" s="3">
        <v>279</v>
      </c>
      <c r="L12" s="8"/>
      <c r="M12" s="8"/>
      <c r="N12" s="8"/>
      <c r="O12" s="8"/>
      <c r="P12" s="8"/>
      <c r="Q12" s="8"/>
      <c r="R12" s="8"/>
      <c r="S12" s="8"/>
      <c r="T12" s="8">
        <v>35</v>
      </c>
      <c r="U12" s="8"/>
      <c r="V12" s="8">
        <f t="shared" si="1"/>
        <v>35</v>
      </c>
      <c r="W12" s="27" t="s">
        <v>126</v>
      </c>
      <c r="X12" s="27"/>
      <c r="Y12" s="16"/>
      <c r="Z12" s="15"/>
      <c r="AA12" s="20"/>
      <c r="AC12" s="15"/>
    </row>
    <row r="13" spans="1:29" s="17" customFormat="1" ht="12" customHeight="1">
      <c r="A13" s="3" t="s">
        <v>58</v>
      </c>
      <c r="B13" s="3" t="s">
        <v>44</v>
      </c>
      <c r="C13" s="32">
        <v>2.78</v>
      </c>
      <c r="D13" s="33"/>
      <c r="E13" s="33"/>
      <c r="F13" s="33"/>
      <c r="G13" s="32">
        <f t="shared" si="0"/>
        <v>2.78</v>
      </c>
      <c r="H13" s="15"/>
      <c r="I13" s="8"/>
      <c r="J13" s="8" t="s">
        <v>98</v>
      </c>
      <c r="K13" s="28" t="s">
        <v>70</v>
      </c>
      <c r="L13" s="8"/>
      <c r="M13" s="8"/>
      <c r="N13" s="8"/>
      <c r="O13" s="8"/>
      <c r="P13" s="8"/>
      <c r="Q13" s="8"/>
      <c r="R13" s="8"/>
      <c r="S13" s="8"/>
      <c r="T13" s="8">
        <v>230</v>
      </c>
      <c r="U13" s="8"/>
      <c r="V13" s="8">
        <f t="shared" si="1"/>
        <v>230</v>
      </c>
      <c r="W13" s="27" t="s">
        <v>126</v>
      </c>
      <c r="X13" s="27"/>
      <c r="Y13" s="16"/>
      <c r="Z13" s="15"/>
      <c r="AA13" s="20"/>
      <c r="AC13" s="15"/>
    </row>
    <row r="14" spans="1:29" s="17" customFormat="1" ht="12" customHeight="1">
      <c r="A14" s="3" t="s">
        <v>59</v>
      </c>
      <c r="B14" s="3" t="s">
        <v>60</v>
      </c>
      <c r="C14" s="32"/>
      <c r="D14" s="33"/>
      <c r="E14" s="33">
        <v>9400</v>
      </c>
      <c r="F14" s="33"/>
      <c r="G14" s="32">
        <f t="shared" si="0"/>
        <v>9400</v>
      </c>
      <c r="H14" s="15"/>
      <c r="I14" s="8"/>
      <c r="J14" s="8" t="s">
        <v>99</v>
      </c>
      <c r="K14" s="3">
        <v>281</v>
      </c>
      <c r="L14" s="8">
        <v>360.31</v>
      </c>
      <c r="M14" s="8"/>
      <c r="N14" s="8"/>
      <c r="O14" s="8"/>
      <c r="P14" s="8"/>
      <c r="Q14" s="8"/>
      <c r="R14" s="8"/>
      <c r="S14" s="8"/>
      <c r="T14" s="8"/>
      <c r="U14" s="8"/>
      <c r="V14" s="8">
        <f t="shared" si="1"/>
        <v>360.31</v>
      </c>
      <c r="W14" s="27" t="s">
        <v>126</v>
      </c>
      <c r="X14" s="27"/>
      <c r="Y14" s="16"/>
      <c r="Z14" s="15"/>
      <c r="AA14" s="20"/>
      <c r="AC14" s="15"/>
    </row>
    <row r="15" spans="1:29" s="17" customFormat="1" ht="12" customHeight="1">
      <c r="A15" s="3" t="s">
        <v>63</v>
      </c>
      <c r="B15" s="3" t="s">
        <v>44</v>
      </c>
      <c r="C15" s="32">
        <v>3.1</v>
      </c>
      <c r="D15" s="32"/>
      <c r="E15" s="32"/>
      <c r="F15" s="32"/>
      <c r="G15" s="32">
        <f t="shared" si="0"/>
        <v>3.1</v>
      </c>
      <c r="H15" s="15"/>
      <c r="I15" s="8"/>
      <c r="J15" s="8" t="s">
        <v>100</v>
      </c>
      <c r="K15" s="28" t="s">
        <v>71</v>
      </c>
      <c r="L15" s="8">
        <v>392.78</v>
      </c>
      <c r="M15" s="8"/>
      <c r="N15" s="8"/>
      <c r="O15" s="8"/>
      <c r="P15" s="8"/>
      <c r="Q15" s="8"/>
      <c r="R15" s="8"/>
      <c r="S15" s="8"/>
      <c r="T15" s="8"/>
      <c r="U15" s="8"/>
      <c r="V15" s="8">
        <f t="shared" si="1"/>
        <v>392.78</v>
      </c>
      <c r="W15" s="27" t="s">
        <v>126</v>
      </c>
      <c r="X15" s="27"/>
      <c r="Y15" s="16"/>
      <c r="Z15" s="15"/>
      <c r="AA15" s="20"/>
      <c r="AC15" s="15"/>
    </row>
    <row r="16" spans="1:29" s="17" customFormat="1" ht="12" customHeight="1">
      <c r="A16" s="3"/>
      <c r="B16" s="3"/>
      <c r="C16" s="32"/>
      <c r="D16" s="32"/>
      <c r="E16" s="32"/>
      <c r="F16" s="32"/>
      <c r="G16" s="32"/>
      <c r="H16" s="15"/>
      <c r="I16" s="8" t="s">
        <v>101</v>
      </c>
      <c r="J16" s="8" t="s">
        <v>102</v>
      </c>
      <c r="K16" s="3">
        <v>283</v>
      </c>
      <c r="L16" s="8"/>
      <c r="M16" s="8"/>
      <c r="N16" s="8"/>
      <c r="O16" s="8"/>
      <c r="P16" s="8"/>
      <c r="Q16" s="8"/>
      <c r="R16" s="8"/>
      <c r="S16" s="8"/>
      <c r="T16" s="8">
        <v>400</v>
      </c>
      <c r="U16" s="8"/>
      <c r="V16" s="8">
        <f t="shared" si="1"/>
        <v>400</v>
      </c>
      <c r="W16" s="27" t="s">
        <v>126</v>
      </c>
      <c r="X16" s="27"/>
      <c r="Y16" s="16"/>
      <c r="Z16" s="15"/>
      <c r="AA16" s="20"/>
      <c r="AC16" s="15"/>
    </row>
    <row r="17" spans="1:29" s="17" customFormat="1" ht="12" customHeight="1">
      <c r="A17" s="3"/>
      <c r="B17" s="3"/>
      <c r="C17" s="32"/>
      <c r="D17" s="32"/>
      <c r="E17" s="32"/>
      <c r="F17" s="32"/>
      <c r="G17" s="32"/>
      <c r="H17" s="15"/>
      <c r="I17" s="8"/>
      <c r="J17" s="8" t="s">
        <v>102</v>
      </c>
      <c r="K17" s="28" t="s">
        <v>72</v>
      </c>
      <c r="L17" s="8"/>
      <c r="M17" s="8"/>
      <c r="N17" s="8"/>
      <c r="O17" s="8"/>
      <c r="P17" s="8"/>
      <c r="Q17" s="8"/>
      <c r="R17" s="8"/>
      <c r="S17" s="8"/>
      <c r="T17" s="8">
        <v>495</v>
      </c>
      <c r="U17" s="8"/>
      <c r="V17" s="8">
        <f t="shared" si="1"/>
        <v>495</v>
      </c>
      <c r="W17" s="27" t="s">
        <v>126</v>
      </c>
      <c r="X17" s="27"/>
      <c r="Y17" s="16"/>
      <c r="Z17" s="15"/>
      <c r="AA17" s="20"/>
      <c r="AC17" s="15"/>
    </row>
    <row r="18" spans="1:29" s="17" customFormat="1" ht="12" customHeight="1">
      <c r="A18" s="8"/>
      <c r="B18" s="8"/>
      <c r="C18" s="32"/>
      <c r="D18" s="32"/>
      <c r="E18" s="32"/>
      <c r="F18" s="32"/>
      <c r="G18" s="32"/>
      <c r="H18" s="15"/>
      <c r="I18" s="8"/>
      <c r="J18" s="8" t="s">
        <v>103</v>
      </c>
      <c r="K18" s="3">
        <v>285</v>
      </c>
      <c r="L18" s="8"/>
      <c r="M18" s="8"/>
      <c r="N18" s="8"/>
      <c r="O18" s="8"/>
      <c r="P18" s="8"/>
      <c r="Q18" s="8"/>
      <c r="R18" s="8"/>
      <c r="S18" s="8"/>
      <c r="T18" s="8">
        <v>297.5</v>
      </c>
      <c r="U18" s="8"/>
      <c r="V18" s="8">
        <f t="shared" si="1"/>
        <v>297.5</v>
      </c>
      <c r="W18" s="27" t="s">
        <v>126</v>
      </c>
      <c r="X18" s="27"/>
      <c r="Y18" s="16"/>
      <c r="Z18" s="15"/>
      <c r="AA18" s="20"/>
      <c r="AC18" s="15"/>
    </row>
    <row r="19" spans="1:29" s="17" customFormat="1" ht="12" customHeight="1">
      <c r="A19" s="2"/>
      <c r="B19" s="2"/>
      <c r="C19" s="34"/>
      <c r="D19" s="34"/>
      <c r="E19" s="34"/>
      <c r="F19" s="34"/>
      <c r="G19" s="34"/>
      <c r="H19" s="15"/>
      <c r="I19" s="8" t="s">
        <v>104</v>
      </c>
      <c r="J19" s="8" t="s">
        <v>96</v>
      </c>
      <c r="K19" s="28" t="s">
        <v>73</v>
      </c>
      <c r="L19" s="8"/>
      <c r="M19" s="8"/>
      <c r="N19" s="8"/>
      <c r="O19" s="8"/>
      <c r="P19" s="8"/>
      <c r="Q19" s="8">
        <v>205.83</v>
      </c>
      <c r="R19" s="8"/>
      <c r="S19" s="8"/>
      <c r="T19" s="8"/>
      <c r="U19" s="8">
        <v>10.29</v>
      </c>
      <c r="V19" s="8">
        <f t="shared" si="1"/>
        <v>216.12</v>
      </c>
      <c r="W19" s="27" t="s">
        <v>126</v>
      </c>
      <c r="X19" s="27"/>
      <c r="Y19" s="16"/>
      <c r="Z19" s="15"/>
      <c r="AA19" s="20"/>
      <c r="AC19" s="15"/>
    </row>
    <row r="20" spans="1:29" s="17" customFormat="1" ht="12" customHeight="1">
      <c r="A20" s="3"/>
      <c r="B20" s="3"/>
      <c r="C20" s="32"/>
      <c r="D20" s="32"/>
      <c r="E20" s="32"/>
      <c r="F20" s="32"/>
      <c r="G20" s="32"/>
      <c r="H20" s="15"/>
      <c r="I20" s="8"/>
      <c r="J20" s="8" t="s">
        <v>41</v>
      </c>
      <c r="K20" s="3">
        <v>287</v>
      </c>
      <c r="L20" s="8"/>
      <c r="M20" s="8"/>
      <c r="N20" s="8"/>
      <c r="O20" s="8"/>
      <c r="P20" s="8">
        <v>415</v>
      </c>
      <c r="Q20" s="8"/>
      <c r="R20" s="8"/>
      <c r="S20" s="8"/>
      <c r="T20" s="8"/>
      <c r="U20" s="8">
        <v>83</v>
      </c>
      <c r="V20" s="8">
        <f t="shared" si="1"/>
        <v>498</v>
      </c>
      <c r="W20" s="27" t="s">
        <v>126</v>
      </c>
      <c r="X20" s="27"/>
      <c r="Y20" s="16"/>
      <c r="Z20" s="15"/>
      <c r="AA20" s="20"/>
      <c r="AC20" s="15"/>
    </row>
    <row r="21" spans="1:29" s="17" customFormat="1" ht="12" customHeight="1">
      <c r="A21" s="3"/>
      <c r="B21" s="3"/>
      <c r="C21" s="32"/>
      <c r="D21" s="32"/>
      <c r="E21" s="32"/>
      <c r="F21" s="32"/>
      <c r="G21" s="32"/>
      <c r="H21" s="15"/>
      <c r="I21" s="8"/>
      <c r="J21" s="8" t="s">
        <v>96</v>
      </c>
      <c r="K21" s="28" t="s">
        <v>74</v>
      </c>
      <c r="L21" s="8"/>
      <c r="M21" s="8"/>
      <c r="N21" s="8"/>
      <c r="O21" s="8"/>
      <c r="P21" s="8"/>
      <c r="Q21" s="8">
        <v>122.22</v>
      </c>
      <c r="R21" s="8"/>
      <c r="S21" s="8"/>
      <c r="T21" s="8"/>
      <c r="U21" s="8">
        <v>24.44</v>
      </c>
      <c r="V21" s="8">
        <f t="shared" si="1"/>
        <v>146.66</v>
      </c>
      <c r="W21" s="27" t="s">
        <v>126</v>
      </c>
      <c r="X21" s="27"/>
      <c r="Y21" s="16"/>
      <c r="Z21" s="15"/>
      <c r="AA21" s="20"/>
      <c r="AC21" s="15"/>
    </row>
    <row r="22" spans="1:29" s="17" customFormat="1" ht="12" customHeight="1">
      <c r="A22" s="3"/>
      <c r="B22" s="3"/>
      <c r="C22" s="32"/>
      <c r="D22" s="32"/>
      <c r="E22" s="32"/>
      <c r="F22" s="32"/>
      <c r="G22" s="32"/>
      <c r="H22" s="15"/>
      <c r="I22" s="8"/>
      <c r="J22" s="8" t="s">
        <v>100</v>
      </c>
      <c r="K22" s="3">
        <v>289</v>
      </c>
      <c r="L22" s="8">
        <v>441.77</v>
      </c>
      <c r="M22" s="8"/>
      <c r="N22" s="8"/>
      <c r="O22" s="8"/>
      <c r="P22" s="8"/>
      <c r="Q22" s="8"/>
      <c r="R22" s="8"/>
      <c r="S22" s="8"/>
      <c r="T22" s="8"/>
      <c r="U22" s="8"/>
      <c r="V22" s="8">
        <f t="shared" si="1"/>
        <v>441.77</v>
      </c>
      <c r="W22" s="27" t="s">
        <v>126</v>
      </c>
      <c r="X22" s="27"/>
      <c r="Y22" s="16"/>
      <c r="Z22" s="15"/>
      <c r="AA22" s="20"/>
      <c r="AB22" s="21"/>
      <c r="AC22" s="15"/>
    </row>
    <row r="23" spans="1:29" s="17" customFormat="1" ht="12" customHeight="1">
      <c r="A23" s="14"/>
      <c r="B23" s="14"/>
      <c r="C23" s="22"/>
      <c r="D23" s="22"/>
      <c r="E23" s="22"/>
      <c r="F23" s="22"/>
      <c r="G23" s="22"/>
      <c r="H23" s="15"/>
      <c r="I23" s="8"/>
      <c r="J23" s="8" t="s">
        <v>105</v>
      </c>
      <c r="K23" s="28" t="s">
        <v>75</v>
      </c>
      <c r="L23" s="8"/>
      <c r="M23" s="8">
        <v>144</v>
      </c>
      <c r="N23" s="8"/>
      <c r="O23" s="8"/>
      <c r="P23" s="8"/>
      <c r="Q23" s="8"/>
      <c r="R23" s="8"/>
      <c r="S23" s="8"/>
      <c r="T23" s="8"/>
      <c r="U23" s="8"/>
      <c r="V23" s="8">
        <f t="shared" si="1"/>
        <v>144</v>
      </c>
      <c r="W23" s="8" t="s">
        <v>126</v>
      </c>
      <c r="X23" s="8"/>
      <c r="Y23" s="14"/>
      <c r="Z23" s="15"/>
      <c r="AA23" s="22"/>
      <c r="AB23" s="21"/>
      <c r="AC23" s="15"/>
    </row>
    <row r="24" spans="3:29" s="17" customFormat="1" ht="12" customHeight="1">
      <c r="C24" s="32">
        <f>SUM(C5:C23)</f>
        <v>28701.149999999994</v>
      </c>
      <c r="D24" s="32">
        <f>SUM(D5:D23)</f>
        <v>8773.93</v>
      </c>
      <c r="E24" s="32">
        <f>SUM(E5:E23)</f>
        <v>9400</v>
      </c>
      <c r="F24" s="32">
        <f>SUM(F5:F23)</f>
        <v>1367.94</v>
      </c>
      <c r="G24" s="32">
        <f>SUM(G5:G23)</f>
        <v>48243.02</v>
      </c>
      <c r="H24" s="16"/>
      <c r="I24" s="8"/>
      <c r="J24" s="8" t="s">
        <v>49</v>
      </c>
      <c r="K24" s="3">
        <v>291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>
        <f t="shared" si="1"/>
        <v>0</v>
      </c>
      <c r="W24" s="8"/>
      <c r="X24" s="8"/>
      <c r="Y24" s="14"/>
      <c r="Z24" s="15"/>
      <c r="AA24" s="22"/>
      <c r="AB24" s="21"/>
      <c r="AC24" s="15"/>
    </row>
    <row r="25" spans="3:29" s="17" customFormat="1" ht="12" customHeight="1">
      <c r="C25" s="35"/>
      <c r="D25" s="35"/>
      <c r="E25" s="35"/>
      <c r="F25" s="35"/>
      <c r="G25" s="35"/>
      <c r="H25" s="16"/>
      <c r="I25" s="8"/>
      <c r="J25" s="8" t="s">
        <v>106</v>
      </c>
      <c r="K25" s="28" t="s">
        <v>76</v>
      </c>
      <c r="L25" s="8"/>
      <c r="M25" s="8"/>
      <c r="N25" s="8">
        <v>770</v>
      </c>
      <c r="O25" s="8"/>
      <c r="P25" s="8"/>
      <c r="Q25" s="8"/>
      <c r="R25" s="8"/>
      <c r="S25" s="8"/>
      <c r="T25" s="8"/>
      <c r="U25" s="8"/>
      <c r="V25" s="8">
        <f t="shared" si="1"/>
        <v>770</v>
      </c>
      <c r="W25" s="8" t="s">
        <v>126</v>
      </c>
      <c r="X25" s="8"/>
      <c r="Y25" s="14"/>
      <c r="Z25" s="15"/>
      <c r="AA25" s="22"/>
      <c r="AB25" s="21"/>
      <c r="AC25" s="15"/>
    </row>
    <row r="26" spans="3:29" s="17" customFormat="1" ht="12" customHeight="1">
      <c r="C26" s="35"/>
      <c r="D26" s="35"/>
      <c r="E26" s="35"/>
      <c r="F26" s="35"/>
      <c r="G26" s="35"/>
      <c r="I26" s="8"/>
      <c r="J26" s="8" t="s">
        <v>107</v>
      </c>
      <c r="K26" s="3">
        <v>293</v>
      </c>
      <c r="L26" s="8"/>
      <c r="M26" s="8"/>
      <c r="N26" s="8">
        <v>780</v>
      </c>
      <c r="O26" s="8"/>
      <c r="P26" s="8"/>
      <c r="Q26" s="8"/>
      <c r="R26" s="8"/>
      <c r="S26" s="8"/>
      <c r="T26" s="8"/>
      <c r="U26" s="8"/>
      <c r="V26" s="8">
        <f t="shared" si="1"/>
        <v>780</v>
      </c>
      <c r="W26" s="8" t="s">
        <v>126</v>
      </c>
      <c r="X26" s="8"/>
      <c r="Y26" s="14"/>
      <c r="Z26" s="15"/>
      <c r="AA26" s="22"/>
      <c r="AB26" s="21"/>
      <c r="AC26" s="15"/>
    </row>
    <row r="27" spans="2:29" s="17" customFormat="1" ht="12" customHeight="1">
      <c r="B27" s="11" t="s">
        <v>18</v>
      </c>
      <c r="C27" s="36"/>
      <c r="D27" s="36"/>
      <c r="E27" s="36"/>
      <c r="F27" s="34"/>
      <c r="G27" s="37"/>
      <c r="I27" s="8" t="s">
        <v>108</v>
      </c>
      <c r="J27" s="8" t="s">
        <v>41</v>
      </c>
      <c r="K27" s="28" t="s">
        <v>77</v>
      </c>
      <c r="L27" s="8"/>
      <c r="M27" s="8"/>
      <c r="N27" s="8"/>
      <c r="O27" s="8"/>
      <c r="P27" s="8">
        <v>470</v>
      </c>
      <c r="Q27" s="8"/>
      <c r="R27" s="8"/>
      <c r="S27" s="8"/>
      <c r="T27" s="8"/>
      <c r="U27" s="8">
        <v>94</v>
      </c>
      <c r="V27" s="8">
        <f t="shared" si="1"/>
        <v>564</v>
      </c>
      <c r="W27" s="8" t="s">
        <v>126</v>
      </c>
      <c r="X27" s="8"/>
      <c r="Y27" s="14"/>
      <c r="Z27" s="15"/>
      <c r="AA27" s="22"/>
      <c r="AB27" s="21"/>
      <c r="AC27" s="23"/>
    </row>
    <row r="28" spans="2:29" s="17" customFormat="1" ht="12" customHeight="1">
      <c r="B28" s="2"/>
      <c r="C28" s="32"/>
      <c r="D28" s="32"/>
      <c r="E28" s="32"/>
      <c r="F28" s="34"/>
      <c r="G28" s="37"/>
      <c r="H28" s="15"/>
      <c r="I28" s="8"/>
      <c r="J28" s="8" t="s">
        <v>109</v>
      </c>
      <c r="K28" s="3">
        <v>295</v>
      </c>
      <c r="L28" s="8"/>
      <c r="M28" s="8">
        <v>100</v>
      </c>
      <c r="N28" s="8"/>
      <c r="O28" s="8"/>
      <c r="P28" s="8"/>
      <c r="Q28" s="8"/>
      <c r="R28" s="8"/>
      <c r="S28" s="8"/>
      <c r="T28" s="8"/>
      <c r="U28" s="8">
        <v>20</v>
      </c>
      <c r="V28" s="8">
        <f t="shared" si="1"/>
        <v>120</v>
      </c>
      <c r="W28" s="8" t="s">
        <v>126</v>
      </c>
      <c r="X28" s="8"/>
      <c r="Y28" s="19"/>
      <c r="Z28" s="15"/>
      <c r="AA28" s="19"/>
      <c r="AB28" s="15"/>
      <c r="AC28" s="19"/>
    </row>
    <row r="29" spans="1:29" s="17" customFormat="1" ht="12" customHeight="1">
      <c r="A29" s="14"/>
      <c r="B29" s="1" t="s">
        <v>19</v>
      </c>
      <c r="C29" s="32" t="s">
        <v>2</v>
      </c>
      <c r="D29" s="32">
        <v>50</v>
      </c>
      <c r="E29" s="32"/>
      <c r="F29" s="36"/>
      <c r="G29" s="37"/>
      <c r="H29" s="16"/>
      <c r="I29" s="8"/>
      <c r="J29" s="8" t="s">
        <v>110</v>
      </c>
      <c r="K29" s="28" t="s">
        <v>78</v>
      </c>
      <c r="L29" s="8"/>
      <c r="M29" s="8"/>
      <c r="N29" s="8">
        <v>120</v>
      </c>
      <c r="O29" s="8"/>
      <c r="P29" s="8"/>
      <c r="Q29" s="8"/>
      <c r="R29" s="8"/>
      <c r="S29" s="8"/>
      <c r="T29" s="8"/>
      <c r="U29" s="8">
        <v>24</v>
      </c>
      <c r="V29" s="8">
        <f t="shared" si="1"/>
        <v>144</v>
      </c>
      <c r="W29" s="8" t="s">
        <v>126</v>
      </c>
      <c r="X29" s="8"/>
      <c r="Y29" s="14"/>
      <c r="Z29" s="15"/>
      <c r="AA29" s="14"/>
      <c r="AB29" s="21"/>
      <c r="AC29" s="23"/>
    </row>
    <row r="30" spans="1:29" s="17" customFormat="1" ht="12" customHeight="1">
      <c r="A30" s="16"/>
      <c r="B30" s="1" t="s">
        <v>22</v>
      </c>
      <c r="C30" s="38"/>
      <c r="D30" s="32">
        <v>35389.83</v>
      </c>
      <c r="E30" s="35"/>
      <c r="F30" s="36"/>
      <c r="G30" s="37"/>
      <c r="I30" s="8"/>
      <c r="J30" s="8" t="s">
        <v>100</v>
      </c>
      <c r="K30" s="3">
        <v>297</v>
      </c>
      <c r="L30" s="8">
        <v>321.69</v>
      </c>
      <c r="M30" s="8"/>
      <c r="N30" s="8"/>
      <c r="O30" s="8"/>
      <c r="P30" s="8"/>
      <c r="Q30" s="8"/>
      <c r="R30" s="8"/>
      <c r="S30" s="8"/>
      <c r="T30" s="8"/>
      <c r="U30" s="8"/>
      <c r="V30" s="8">
        <f t="shared" si="1"/>
        <v>321.69</v>
      </c>
      <c r="W30" s="8" t="s">
        <v>126</v>
      </c>
      <c r="X30" s="8"/>
      <c r="Y30" s="14"/>
      <c r="Z30" s="15"/>
      <c r="AA30" s="14"/>
      <c r="AB30" s="21"/>
      <c r="AC30" s="23"/>
    </row>
    <row r="31" spans="1:29" s="17" customFormat="1" ht="12" customHeight="1">
      <c r="A31" s="16"/>
      <c r="B31" s="1" t="s">
        <v>48</v>
      </c>
      <c r="C31" s="33"/>
      <c r="D31" s="35" t="s">
        <v>46</v>
      </c>
      <c r="E31" s="35"/>
      <c r="F31" s="36"/>
      <c r="G31" s="37"/>
      <c r="I31" s="8" t="s">
        <v>111</v>
      </c>
      <c r="J31" s="8" t="s">
        <v>112</v>
      </c>
      <c r="K31" s="28" t="s">
        <v>79</v>
      </c>
      <c r="L31" s="8"/>
      <c r="M31" s="8"/>
      <c r="N31" s="8"/>
      <c r="O31" s="8"/>
      <c r="P31" s="8"/>
      <c r="Q31" s="8"/>
      <c r="R31" s="8"/>
      <c r="S31" s="8"/>
      <c r="T31" s="8">
        <v>240</v>
      </c>
      <c r="U31" s="8"/>
      <c r="V31" s="8">
        <f t="shared" si="1"/>
        <v>240</v>
      </c>
      <c r="W31" s="8" t="s">
        <v>126</v>
      </c>
      <c r="X31" s="8"/>
      <c r="Y31" s="14"/>
      <c r="Z31" s="15"/>
      <c r="AA31" s="14"/>
      <c r="AB31" s="21"/>
      <c r="AC31" s="23"/>
    </row>
    <row r="32" spans="1:29" s="17" customFormat="1" ht="12" customHeight="1">
      <c r="A32" s="16"/>
      <c r="B32" s="1" t="s">
        <v>127</v>
      </c>
      <c r="C32" s="29">
        <v>-500</v>
      </c>
      <c r="F32" s="36"/>
      <c r="G32" s="37"/>
      <c r="I32" s="8"/>
      <c r="J32" s="8" t="s">
        <v>98</v>
      </c>
      <c r="K32" s="3">
        <v>299</v>
      </c>
      <c r="L32" s="8"/>
      <c r="M32" s="8"/>
      <c r="N32" s="8"/>
      <c r="O32" s="8"/>
      <c r="P32" s="8"/>
      <c r="Q32" s="8"/>
      <c r="R32" s="8"/>
      <c r="S32" s="8"/>
      <c r="T32" s="8">
        <v>30</v>
      </c>
      <c r="U32" s="8"/>
      <c r="V32" s="8">
        <f t="shared" si="1"/>
        <v>30</v>
      </c>
      <c r="W32" s="8" t="s">
        <v>126</v>
      </c>
      <c r="X32" s="8"/>
      <c r="Y32" s="14"/>
      <c r="Z32" s="15"/>
      <c r="AA32" s="14"/>
      <c r="AB32" s="21"/>
      <c r="AC32" s="23"/>
    </row>
    <row r="33" spans="1:29" s="17" customFormat="1" ht="12" customHeight="1">
      <c r="A33" s="16"/>
      <c r="B33" s="1" t="s">
        <v>64</v>
      </c>
      <c r="C33" s="29">
        <v>-72</v>
      </c>
      <c r="D33" s="35"/>
      <c r="E33" s="39"/>
      <c r="F33" s="36"/>
      <c r="G33" s="37"/>
      <c r="I33" s="8" t="s">
        <v>114</v>
      </c>
      <c r="J33" s="8" t="s">
        <v>96</v>
      </c>
      <c r="K33" s="28" t="s">
        <v>80</v>
      </c>
      <c r="L33" s="8"/>
      <c r="M33" s="8"/>
      <c r="N33" s="8"/>
      <c r="O33" s="8"/>
      <c r="P33" s="8"/>
      <c r="Q33" s="8">
        <v>122.22</v>
      </c>
      <c r="R33" s="8"/>
      <c r="S33" s="8"/>
      <c r="T33" s="8"/>
      <c r="U33" s="8">
        <v>24.44</v>
      </c>
      <c r="V33" s="8">
        <f t="shared" si="1"/>
        <v>146.66</v>
      </c>
      <c r="W33" s="8" t="s">
        <v>126</v>
      </c>
      <c r="X33" s="8"/>
      <c r="Y33" s="14"/>
      <c r="Z33" s="15"/>
      <c r="AA33" s="14"/>
      <c r="AB33" s="21"/>
      <c r="AC33" s="23"/>
    </row>
    <row r="34" spans="1:29" s="17" customFormat="1" ht="12" customHeight="1">
      <c r="A34" s="16"/>
      <c r="B34" s="1" t="s">
        <v>128</v>
      </c>
      <c r="C34" s="29">
        <v>-35</v>
      </c>
      <c r="D34" s="35"/>
      <c r="E34" s="39"/>
      <c r="F34" s="36"/>
      <c r="G34" s="37"/>
      <c r="I34" s="8" t="s">
        <v>2</v>
      </c>
      <c r="J34" s="8" t="s">
        <v>96</v>
      </c>
      <c r="K34" s="3">
        <v>361</v>
      </c>
      <c r="L34" s="8"/>
      <c r="M34" s="8"/>
      <c r="N34" s="8"/>
      <c r="O34" s="8"/>
      <c r="P34" s="8"/>
      <c r="Q34" s="8">
        <v>208.09</v>
      </c>
      <c r="R34" s="8"/>
      <c r="S34" s="8"/>
      <c r="T34" s="8"/>
      <c r="U34" s="8">
        <v>10.4</v>
      </c>
      <c r="V34" s="8">
        <f t="shared" si="1"/>
        <v>218.49</v>
      </c>
      <c r="W34" s="8" t="s">
        <v>126</v>
      </c>
      <c r="X34" s="8"/>
      <c r="Y34" s="14"/>
      <c r="Z34" s="15"/>
      <c r="AA34" s="14"/>
      <c r="AB34" s="21"/>
      <c r="AC34" s="23"/>
    </row>
    <row r="35" spans="1:29" s="17" customFormat="1" ht="12" customHeight="1">
      <c r="A35" s="16"/>
      <c r="B35" s="1" t="s">
        <v>129</v>
      </c>
      <c r="C35" s="29">
        <v>-108</v>
      </c>
      <c r="D35" s="35"/>
      <c r="F35" s="36"/>
      <c r="G35" s="37"/>
      <c r="I35" s="8"/>
      <c r="J35" s="8" t="s">
        <v>41</v>
      </c>
      <c r="K35" s="28" t="s">
        <v>81</v>
      </c>
      <c r="L35" s="8"/>
      <c r="M35" s="8"/>
      <c r="N35" s="8"/>
      <c r="O35" s="8"/>
      <c r="P35" s="8">
        <v>415</v>
      </c>
      <c r="Q35" s="8"/>
      <c r="R35" s="8"/>
      <c r="S35" s="8"/>
      <c r="T35" s="8"/>
      <c r="U35" s="8">
        <v>83</v>
      </c>
      <c r="V35" s="8">
        <f t="shared" si="1"/>
        <v>498</v>
      </c>
      <c r="W35" s="8" t="s">
        <v>126</v>
      </c>
      <c r="X35" s="8"/>
      <c r="Y35" s="14"/>
      <c r="Z35" s="15"/>
      <c r="AA35" s="14"/>
      <c r="AB35" s="21"/>
      <c r="AC35" s="23"/>
    </row>
    <row r="36" spans="1:29" s="17" customFormat="1" ht="12" customHeight="1">
      <c r="A36" s="16"/>
      <c r="B36" s="1" t="s">
        <v>65</v>
      </c>
      <c r="C36" s="29">
        <v>-500</v>
      </c>
      <c r="D36" s="34"/>
      <c r="F36" s="36"/>
      <c r="G36" s="20"/>
      <c r="I36" s="8"/>
      <c r="J36" s="8" t="s">
        <v>113</v>
      </c>
      <c r="K36" s="3">
        <v>363</v>
      </c>
      <c r="L36" s="8"/>
      <c r="M36" s="8"/>
      <c r="N36" s="8"/>
      <c r="O36" s="8"/>
      <c r="P36" s="8"/>
      <c r="Q36" s="8"/>
      <c r="R36" s="8"/>
      <c r="S36" s="8">
        <v>20</v>
      </c>
      <c r="T36" s="8"/>
      <c r="U36" s="8"/>
      <c r="V36" s="8">
        <f t="shared" si="1"/>
        <v>20</v>
      </c>
      <c r="W36" s="8" t="s">
        <v>126</v>
      </c>
      <c r="X36" s="8"/>
      <c r="Y36" s="14"/>
      <c r="Z36" s="15"/>
      <c r="AA36" s="14"/>
      <c r="AB36" s="21"/>
      <c r="AC36" s="23"/>
    </row>
    <row r="37" spans="1:28" s="17" customFormat="1" ht="12" customHeight="1">
      <c r="A37" s="16"/>
      <c r="B37" s="1" t="s">
        <v>66</v>
      </c>
      <c r="C37" s="29">
        <v>-21.6</v>
      </c>
      <c r="D37" s="34"/>
      <c r="E37" s="33">
        <f>SUM(D29+D30+C32+C33+C34+C35+C36+C37)</f>
        <v>34203.23</v>
      </c>
      <c r="F37" s="32"/>
      <c r="G37" s="20"/>
      <c r="I37" s="8"/>
      <c r="J37" s="8" t="s">
        <v>47</v>
      </c>
      <c r="K37" s="28" t="s">
        <v>82</v>
      </c>
      <c r="L37" s="8"/>
      <c r="M37" s="8"/>
      <c r="N37" s="8"/>
      <c r="O37" s="8"/>
      <c r="P37" s="8"/>
      <c r="Q37" s="8"/>
      <c r="R37" s="8"/>
      <c r="S37" s="8"/>
      <c r="T37" s="8">
        <v>120</v>
      </c>
      <c r="U37" s="8"/>
      <c r="V37" s="8">
        <f t="shared" si="1"/>
        <v>120</v>
      </c>
      <c r="W37" s="8" t="s">
        <v>126</v>
      </c>
      <c r="X37" s="8"/>
      <c r="Y37" s="14"/>
      <c r="Z37" s="15"/>
      <c r="AA37" s="14"/>
      <c r="AB37" s="21"/>
    </row>
    <row r="38" spans="1:28" s="17" customFormat="1" ht="12" customHeight="1">
      <c r="A38" s="16"/>
      <c r="B38" s="2"/>
      <c r="C38" s="33"/>
      <c r="D38" s="33"/>
      <c r="E38" s="32"/>
      <c r="F38" s="33"/>
      <c r="G38" s="35"/>
      <c r="I38" s="8"/>
      <c r="J38" s="8" t="s">
        <v>100</v>
      </c>
      <c r="K38" s="3">
        <v>365</v>
      </c>
      <c r="L38" s="8">
        <v>301.29</v>
      </c>
      <c r="M38" s="8"/>
      <c r="N38" s="8"/>
      <c r="O38" s="8"/>
      <c r="P38" s="8"/>
      <c r="Q38" s="8"/>
      <c r="R38" s="8"/>
      <c r="S38" s="8"/>
      <c r="T38" s="8"/>
      <c r="U38" s="8"/>
      <c r="V38" s="8">
        <f t="shared" si="1"/>
        <v>301.29</v>
      </c>
      <c r="W38" s="8" t="s">
        <v>126</v>
      </c>
      <c r="X38" s="8"/>
      <c r="Y38" s="14"/>
      <c r="Z38" s="15"/>
      <c r="AA38" s="14"/>
      <c r="AB38" s="21"/>
    </row>
    <row r="39" spans="1:28" s="17" customFormat="1" ht="12" customHeight="1">
      <c r="A39" s="16"/>
      <c r="B39" s="1" t="s">
        <v>20</v>
      </c>
      <c r="C39" s="32"/>
      <c r="D39" s="32">
        <f>C24-L56-M56-N56-O56-P56-R56-S56-U56</f>
        <v>17971.789999999997</v>
      </c>
      <c r="E39" s="36"/>
      <c r="F39" s="33" t="s">
        <v>2</v>
      </c>
      <c r="G39" s="35"/>
      <c r="I39" s="8"/>
      <c r="J39" s="8" t="s">
        <v>115</v>
      </c>
      <c r="K39" s="28" t="s">
        <v>83</v>
      </c>
      <c r="L39" s="8"/>
      <c r="M39" s="8"/>
      <c r="N39" s="8"/>
      <c r="O39" s="8"/>
      <c r="P39" s="8"/>
      <c r="Q39" s="8"/>
      <c r="R39" s="8">
        <v>25.8</v>
      </c>
      <c r="S39" s="8"/>
      <c r="T39" s="8"/>
      <c r="U39" s="8"/>
      <c r="V39" s="8">
        <f t="shared" si="1"/>
        <v>25.8</v>
      </c>
      <c r="W39" s="8" t="s">
        <v>126</v>
      </c>
      <c r="X39" s="8"/>
      <c r="Y39" s="14"/>
      <c r="Z39" s="15"/>
      <c r="AA39" s="14"/>
      <c r="AB39" s="21"/>
    </row>
    <row r="40" spans="1:28" s="17" customFormat="1" ht="12" customHeight="1">
      <c r="A40" s="16"/>
      <c r="B40" s="1" t="s">
        <v>21</v>
      </c>
      <c r="C40" s="32"/>
      <c r="D40" s="32">
        <f>F24-Q56</f>
        <v>-94.99000000000001</v>
      </c>
      <c r="E40" s="33"/>
      <c r="F40" s="34"/>
      <c r="G40" s="35"/>
      <c r="I40" s="8" t="s">
        <v>116</v>
      </c>
      <c r="J40" s="8" t="s">
        <v>96</v>
      </c>
      <c r="K40" s="3">
        <v>367</v>
      </c>
      <c r="L40" s="8"/>
      <c r="M40" s="8"/>
      <c r="N40" s="8"/>
      <c r="O40" s="8"/>
      <c r="P40" s="8"/>
      <c r="Q40" s="8">
        <v>23.47</v>
      </c>
      <c r="R40" s="8"/>
      <c r="S40" s="8"/>
      <c r="T40" s="8"/>
      <c r="U40" s="8">
        <v>4.69</v>
      </c>
      <c r="V40" s="8">
        <f t="shared" si="1"/>
        <v>28.16</v>
      </c>
      <c r="W40" s="8" t="s">
        <v>126</v>
      </c>
      <c r="X40" s="27"/>
      <c r="Z40" s="21"/>
      <c r="AA40" s="14"/>
      <c r="AB40" s="21"/>
    </row>
    <row r="41" spans="1:28" s="17" customFormat="1" ht="12" customHeight="1">
      <c r="A41" s="16"/>
      <c r="B41" s="1" t="s">
        <v>29</v>
      </c>
      <c r="C41" s="33"/>
      <c r="D41" s="32">
        <f>SUM(D24-T56)</f>
        <v>6926.43</v>
      </c>
      <c r="E41" s="36"/>
      <c r="F41" s="33"/>
      <c r="G41" s="20"/>
      <c r="I41" s="8"/>
      <c r="J41" s="8" t="s">
        <v>96</v>
      </c>
      <c r="K41" s="28" t="s">
        <v>84</v>
      </c>
      <c r="L41" s="8"/>
      <c r="M41" s="8"/>
      <c r="N41" s="8"/>
      <c r="O41" s="8"/>
      <c r="P41" s="8"/>
      <c r="Q41" s="8">
        <v>122.22</v>
      </c>
      <c r="R41" s="8"/>
      <c r="S41" s="8"/>
      <c r="T41" s="8"/>
      <c r="U41" s="8">
        <v>24.44</v>
      </c>
      <c r="V41" s="8">
        <f t="shared" si="1"/>
        <v>146.66</v>
      </c>
      <c r="W41" s="27" t="s">
        <v>126</v>
      </c>
      <c r="X41" s="8"/>
      <c r="Y41" s="14"/>
      <c r="Z41" s="15"/>
      <c r="AA41" s="14"/>
      <c r="AB41" s="21"/>
    </row>
    <row r="42" spans="1:28" s="17" customFormat="1" ht="12" customHeight="1">
      <c r="A42" s="16"/>
      <c r="B42" s="1" t="s">
        <v>125</v>
      </c>
      <c r="C42" s="34"/>
      <c r="D42" s="32">
        <f>SUM(E24)</f>
        <v>9400</v>
      </c>
      <c r="F42" s="32"/>
      <c r="G42" s="35"/>
      <c r="I42" s="8"/>
      <c r="J42" s="8" t="s">
        <v>96</v>
      </c>
      <c r="K42" s="3">
        <v>369</v>
      </c>
      <c r="L42" s="8"/>
      <c r="M42" s="8"/>
      <c r="N42" s="8"/>
      <c r="O42" s="8"/>
      <c r="P42" s="8"/>
      <c r="Q42" s="8">
        <v>208.09</v>
      </c>
      <c r="R42" s="8"/>
      <c r="S42" s="8"/>
      <c r="T42" s="8"/>
      <c r="U42" s="8">
        <v>10.4</v>
      </c>
      <c r="V42" s="8">
        <f t="shared" si="1"/>
        <v>218.49</v>
      </c>
      <c r="W42" s="8" t="s">
        <v>126</v>
      </c>
      <c r="X42" s="8"/>
      <c r="Y42" s="14"/>
      <c r="Z42" s="15"/>
      <c r="AA42" s="14"/>
      <c r="AB42" s="21"/>
    </row>
    <row r="43" spans="1:28" s="17" customFormat="1" ht="12" customHeight="1">
      <c r="A43" s="16"/>
      <c r="B43" s="2"/>
      <c r="C43" s="34"/>
      <c r="D43" s="34"/>
      <c r="E43" s="33">
        <f>SUM(D39:D42)</f>
        <v>34203.229999999996</v>
      </c>
      <c r="F43" s="32"/>
      <c r="G43" s="35"/>
      <c r="I43" s="8"/>
      <c r="J43" s="8" t="s">
        <v>100</v>
      </c>
      <c r="K43" s="28" t="s">
        <v>85</v>
      </c>
      <c r="L43" s="8">
        <v>291.74</v>
      </c>
      <c r="M43" s="8"/>
      <c r="N43" s="8"/>
      <c r="O43" s="8"/>
      <c r="P43" s="8"/>
      <c r="Q43" s="8"/>
      <c r="R43" s="8"/>
      <c r="S43" s="8"/>
      <c r="T43" s="8"/>
      <c r="U43" s="8"/>
      <c r="V43" s="8">
        <f t="shared" si="1"/>
        <v>291.74</v>
      </c>
      <c r="W43" s="8" t="s">
        <v>126</v>
      </c>
      <c r="X43" s="8"/>
      <c r="Y43" s="14"/>
      <c r="Z43" s="15"/>
      <c r="AA43" s="14"/>
      <c r="AB43" s="21"/>
    </row>
    <row r="44" spans="1:28" s="17" customFormat="1" ht="12" customHeight="1">
      <c r="A44" s="16"/>
      <c r="B44" s="2"/>
      <c r="C44" s="34"/>
      <c r="D44" s="34"/>
      <c r="E44" s="34"/>
      <c r="F44" s="32"/>
      <c r="G44" s="35"/>
      <c r="I44" s="8" t="s">
        <v>119</v>
      </c>
      <c r="J44" s="8" t="s">
        <v>96</v>
      </c>
      <c r="K44" s="28" t="s">
        <v>86</v>
      </c>
      <c r="L44" s="8"/>
      <c r="M44" s="8"/>
      <c r="N44" s="8"/>
      <c r="O44" s="8"/>
      <c r="P44" s="8"/>
      <c r="Q44" s="8">
        <v>125</v>
      </c>
      <c r="R44" s="8"/>
      <c r="S44" s="8"/>
      <c r="T44" s="8"/>
      <c r="U44" s="8">
        <v>177.8</v>
      </c>
      <c r="V44" s="8">
        <f t="shared" si="1"/>
        <v>302.8</v>
      </c>
      <c r="W44" s="8" t="s">
        <v>126</v>
      </c>
      <c r="X44" s="8"/>
      <c r="Y44" s="14"/>
      <c r="Z44" s="15"/>
      <c r="AA44" s="14"/>
      <c r="AB44" s="21"/>
    </row>
    <row r="45" spans="1:28" s="17" customFormat="1" ht="12" customHeight="1">
      <c r="A45" s="16"/>
      <c r="B45" s="2"/>
      <c r="C45" s="34"/>
      <c r="D45" s="34"/>
      <c r="E45" s="34"/>
      <c r="F45" s="32"/>
      <c r="G45" s="35"/>
      <c r="I45" s="8" t="s">
        <v>120</v>
      </c>
      <c r="J45" s="8" t="s">
        <v>47</v>
      </c>
      <c r="K45" s="28" t="s">
        <v>87</v>
      </c>
      <c r="L45" s="8"/>
      <c r="M45" s="8"/>
      <c r="N45" s="8"/>
      <c r="O45" s="8">
        <v>500</v>
      </c>
      <c r="P45" s="8"/>
      <c r="Q45" s="8"/>
      <c r="R45" s="8"/>
      <c r="S45" s="8"/>
      <c r="T45" s="8"/>
      <c r="U45" s="8"/>
      <c r="V45" s="8">
        <f t="shared" si="1"/>
        <v>500</v>
      </c>
      <c r="W45" s="8" t="s">
        <v>2</v>
      </c>
      <c r="X45" s="8"/>
      <c r="Y45" s="14"/>
      <c r="Z45" s="15"/>
      <c r="AA45" s="14"/>
      <c r="AB45" s="21"/>
    </row>
    <row r="46" spans="1:28" s="17" customFormat="1" ht="12" customHeight="1">
      <c r="A46" s="16"/>
      <c r="B46" s="2"/>
      <c r="C46" s="34"/>
      <c r="D46" s="34"/>
      <c r="E46" s="34"/>
      <c r="F46" s="32"/>
      <c r="G46" s="35"/>
      <c r="I46" s="8"/>
      <c r="J46" s="8" t="s">
        <v>117</v>
      </c>
      <c r="K46" s="28" t="s">
        <v>88</v>
      </c>
      <c r="L46" s="8"/>
      <c r="M46" s="8">
        <v>72</v>
      </c>
      <c r="N46" s="8"/>
      <c r="O46" s="8"/>
      <c r="P46" s="8"/>
      <c r="Q46" s="8"/>
      <c r="R46" s="8"/>
      <c r="S46" s="8"/>
      <c r="T46" s="8"/>
      <c r="U46" s="8"/>
      <c r="V46" s="8">
        <f t="shared" si="1"/>
        <v>72</v>
      </c>
      <c r="W46" s="8"/>
      <c r="X46" s="8"/>
      <c r="Y46" s="14"/>
      <c r="Z46" s="15"/>
      <c r="AA46" s="14"/>
      <c r="AB46" s="21"/>
    </row>
    <row r="47" spans="1:28" s="17" customFormat="1" ht="12" customHeight="1">
      <c r="A47" s="16"/>
      <c r="B47" s="2"/>
      <c r="C47" s="2"/>
      <c r="D47" s="2"/>
      <c r="E47" s="2"/>
      <c r="F47" s="8"/>
      <c r="I47" s="8"/>
      <c r="J47" s="8" t="s">
        <v>118</v>
      </c>
      <c r="K47" s="28" t="s">
        <v>89</v>
      </c>
      <c r="L47" s="8"/>
      <c r="M47" s="8">
        <v>35</v>
      </c>
      <c r="N47" s="8"/>
      <c r="O47" s="8"/>
      <c r="P47" s="8"/>
      <c r="Q47" s="8"/>
      <c r="R47" s="8"/>
      <c r="S47" s="8"/>
      <c r="T47" s="8"/>
      <c r="U47" s="8"/>
      <c r="V47" s="8">
        <f t="shared" si="1"/>
        <v>35</v>
      </c>
      <c r="W47" s="8" t="s">
        <v>2</v>
      </c>
      <c r="X47" s="8"/>
      <c r="Y47" s="14"/>
      <c r="Z47" s="15"/>
      <c r="AA47" s="14"/>
      <c r="AB47" s="21"/>
    </row>
    <row r="48" spans="1:28" s="17" customFormat="1" ht="12" customHeight="1">
      <c r="A48" s="16"/>
      <c r="B48" s="2"/>
      <c r="C48" s="2"/>
      <c r="D48" s="2"/>
      <c r="E48" s="2"/>
      <c r="F48" s="8"/>
      <c r="I48" s="8"/>
      <c r="J48" s="8" t="s">
        <v>121</v>
      </c>
      <c r="K48" s="28" t="s">
        <v>90</v>
      </c>
      <c r="L48" s="8"/>
      <c r="M48" s="8">
        <v>108</v>
      </c>
      <c r="N48" s="8"/>
      <c r="O48" s="8"/>
      <c r="P48" s="8"/>
      <c r="Q48" s="8"/>
      <c r="R48" s="8"/>
      <c r="S48" s="8"/>
      <c r="T48" s="8"/>
      <c r="U48" s="8"/>
      <c r="V48" s="8">
        <f t="shared" si="1"/>
        <v>108</v>
      </c>
      <c r="W48" s="8" t="s">
        <v>2</v>
      </c>
      <c r="X48" s="8"/>
      <c r="Y48" s="14"/>
      <c r="Z48" s="15"/>
      <c r="AA48" s="14"/>
      <c r="AB48" s="21"/>
    </row>
    <row r="49" spans="1:28" s="17" customFormat="1" ht="12" customHeight="1">
      <c r="A49" s="16"/>
      <c r="B49" s="2"/>
      <c r="C49" s="2"/>
      <c r="D49" s="2"/>
      <c r="E49" s="9"/>
      <c r="F49" s="3"/>
      <c r="I49" s="8"/>
      <c r="J49" s="8" t="s">
        <v>100</v>
      </c>
      <c r="K49" s="28" t="s">
        <v>91</v>
      </c>
      <c r="L49" s="8">
        <f>347.05+0.12</f>
        <v>347.17</v>
      </c>
      <c r="M49" s="8"/>
      <c r="N49" s="8"/>
      <c r="O49" s="8"/>
      <c r="P49" s="8"/>
      <c r="Q49" s="8"/>
      <c r="R49" s="8"/>
      <c r="S49" s="8"/>
      <c r="T49" s="8"/>
      <c r="U49" s="8">
        <v>7.2</v>
      </c>
      <c r="V49" s="8">
        <f t="shared" si="1"/>
        <v>354.37</v>
      </c>
      <c r="W49" s="8" t="s">
        <v>126</v>
      </c>
      <c r="X49" s="8"/>
      <c r="Y49" s="14"/>
      <c r="Z49" s="15"/>
      <c r="AA49" s="14"/>
      <c r="AB49" s="21"/>
    </row>
    <row r="50" spans="1:28" s="17" customFormat="1" ht="12" customHeight="1">
      <c r="A50" s="16"/>
      <c r="B50" s="2"/>
      <c r="C50" s="2"/>
      <c r="D50" s="2"/>
      <c r="E50" s="2"/>
      <c r="F50" s="8"/>
      <c r="I50" s="8"/>
      <c r="J50" s="8" t="s">
        <v>122</v>
      </c>
      <c r="K50" s="28" t="s">
        <v>92</v>
      </c>
      <c r="L50" s="8"/>
      <c r="M50" s="8"/>
      <c r="N50" s="8"/>
      <c r="O50" s="8">
        <v>500</v>
      </c>
      <c r="P50" s="8"/>
      <c r="Q50" s="8"/>
      <c r="R50" s="8"/>
      <c r="S50" s="8"/>
      <c r="T50" s="8"/>
      <c r="U50" s="8"/>
      <c r="V50" s="8">
        <f t="shared" si="1"/>
        <v>500</v>
      </c>
      <c r="W50" s="8"/>
      <c r="X50" s="8"/>
      <c r="Y50" s="14"/>
      <c r="Z50" s="15"/>
      <c r="AA50" s="14"/>
      <c r="AB50" s="21"/>
    </row>
    <row r="51" spans="1:28" s="17" customFormat="1" ht="12" customHeight="1">
      <c r="A51" s="16"/>
      <c r="B51" s="2"/>
      <c r="C51" s="2"/>
      <c r="D51" s="2"/>
      <c r="E51" s="2"/>
      <c r="F51" s="1"/>
      <c r="I51" s="8"/>
      <c r="J51" s="8" t="s">
        <v>100</v>
      </c>
      <c r="K51" s="28" t="s">
        <v>93</v>
      </c>
      <c r="L51" s="8">
        <v>196.55</v>
      </c>
      <c r="M51" s="8">
        <v>150</v>
      </c>
      <c r="N51" s="8"/>
      <c r="O51" s="8"/>
      <c r="P51" s="8"/>
      <c r="Q51" s="8"/>
      <c r="R51" s="8"/>
      <c r="S51" s="8"/>
      <c r="T51" s="8"/>
      <c r="U51" s="8"/>
      <c r="V51" s="8">
        <f t="shared" si="1"/>
        <v>346.55</v>
      </c>
      <c r="W51" s="8" t="s">
        <v>126</v>
      </c>
      <c r="X51" s="8"/>
      <c r="Y51" s="14"/>
      <c r="Z51" s="15"/>
      <c r="AA51" s="14"/>
      <c r="AB51" s="21"/>
    </row>
    <row r="52" spans="1:28" s="17" customFormat="1" ht="12" customHeight="1">
      <c r="A52" s="16"/>
      <c r="B52" s="13" t="s">
        <v>31</v>
      </c>
      <c r="C52" s="2"/>
      <c r="D52" s="13" t="s">
        <v>33</v>
      </c>
      <c r="E52" s="2"/>
      <c r="F52" s="25"/>
      <c r="I52" s="8" t="s">
        <v>123</v>
      </c>
      <c r="J52" s="8" t="s">
        <v>121</v>
      </c>
      <c r="K52" s="28" t="s">
        <v>94</v>
      </c>
      <c r="L52" s="8"/>
      <c r="M52" s="8"/>
      <c r="N52" s="8"/>
      <c r="O52" s="8"/>
      <c r="P52" s="8"/>
      <c r="Q52" s="8"/>
      <c r="R52" s="8"/>
      <c r="S52" s="8"/>
      <c r="T52" s="8"/>
      <c r="U52" s="8">
        <v>21.6</v>
      </c>
      <c r="V52" s="8">
        <f t="shared" si="1"/>
        <v>21.6</v>
      </c>
      <c r="W52" s="8"/>
      <c r="X52" s="8"/>
      <c r="Y52" s="14"/>
      <c r="Z52" s="15"/>
      <c r="AA52" s="14"/>
      <c r="AB52" s="21"/>
    </row>
    <row r="53" spans="1:30" s="17" customFormat="1" ht="12" customHeight="1">
      <c r="A53" s="16"/>
      <c r="B53" s="3" t="s">
        <v>32</v>
      </c>
      <c r="C53" s="2"/>
      <c r="D53" s="2"/>
      <c r="E53" s="1" t="s">
        <v>34</v>
      </c>
      <c r="F53" s="1"/>
      <c r="I53" s="8"/>
      <c r="J53" s="8"/>
      <c r="K53" s="28"/>
      <c r="L53" s="8"/>
      <c r="M53" s="8"/>
      <c r="N53" s="8"/>
      <c r="O53" s="8"/>
      <c r="P53" s="8"/>
      <c r="Q53" s="8"/>
      <c r="R53" s="8"/>
      <c r="S53" s="8"/>
      <c r="T53" s="8"/>
      <c r="U53" s="8"/>
      <c r="V53" s="8">
        <f t="shared" si="1"/>
        <v>0</v>
      </c>
      <c r="W53" s="8"/>
      <c r="X53" s="8"/>
      <c r="Y53" s="14"/>
      <c r="Z53" s="15"/>
      <c r="AA53" s="14"/>
      <c r="AB53" s="21"/>
      <c r="AD53" s="24"/>
    </row>
    <row r="54" spans="2:28" s="17" customFormat="1" ht="12" customHeight="1">
      <c r="B54" s="2"/>
      <c r="C54" s="2"/>
      <c r="D54" s="2"/>
      <c r="E54" s="2"/>
      <c r="F54" s="1"/>
      <c r="I54" s="8"/>
      <c r="J54" s="8"/>
      <c r="K54" s="28"/>
      <c r="L54" s="8"/>
      <c r="M54" s="8"/>
      <c r="N54" s="8"/>
      <c r="O54" s="8"/>
      <c r="P54" s="8"/>
      <c r="Q54" s="8"/>
      <c r="R54" s="8"/>
      <c r="S54" s="8"/>
      <c r="T54" s="8"/>
      <c r="U54" s="8"/>
      <c r="V54" s="8">
        <f t="shared" si="1"/>
        <v>0</v>
      </c>
      <c r="W54" s="8"/>
      <c r="X54" s="8"/>
      <c r="Y54" s="14"/>
      <c r="Z54" s="15"/>
      <c r="AA54" s="14"/>
      <c r="AB54" s="21"/>
    </row>
    <row r="55" spans="2:28" s="17" customFormat="1" ht="12" customHeight="1">
      <c r="B55" s="2"/>
      <c r="C55" s="13" t="s">
        <v>35</v>
      </c>
      <c r="D55" s="2"/>
      <c r="E55" s="2"/>
      <c r="F55" s="1"/>
      <c r="I55" s="8"/>
      <c r="J55" s="8"/>
      <c r="K55" s="28"/>
      <c r="L55" s="8"/>
      <c r="M55" s="8"/>
      <c r="N55" s="8"/>
      <c r="O55" s="8"/>
      <c r="P55" s="8"/>
      <c r="Q55" s="8"/>
      <c r="R55" s="8"/>
      <c r="S55" s="8"/>
      <c r="T55" s="8"/>
      <c r="U55" s="8"/>
      <c r="V55" s="8">
        <f t="shared" si="1"/>
        <v>0</v>
      </c>
      <c r="W55" s="8"/>
      <c r="X55" s="8"/>
      <c r="Y55" s="14"/>
      <c r="Z55" s="15"/>
      <c r="AA55" s="14"/>
      <c r="AB55" s="21"/>
    </row>
    <row r="56" spans="2:28" s="17" customFormat="1" ht="12" customHeight="1">
      <c r="B56" s="2"/>
      <c r="C56" s="1" t="s">
        <v>3</v>
      </c>
      <c r="D56" s="2"/>
      <c r="E56" s="2"/>
      <c r="F56" s="1"/>
      <c r="I56" s="8"/>
      <c r="J56" s="8"/>
      <c r="K56" s="28"/>
      <c r="L56" s="8">
        <f>SUM(L6:L55)</f>
        <v>2653.3</v>
      </c>
      <c r="M56" s="8">
        <f aca="true" t="shared" si="2" ref="M56:U56">SUM(M6:M55)</f>
        <v>2960.94</v>
      </c>
      <c r="N56" s="8">
        <f t="shared" si="2"/>
        <v>1670</v>
      </c>
      <c r="O56" s="8">
        <f t="shared" si="2"/>
        <v>1000</v>
      </c>
      <c r="P56" s="8">
        <f t="shared" si="2"/>
        <v>1660</v>
      </c>
      <c r="Q56" s="8">
        <f t="shared" si="2"/>
        <v>1462.93</v>
      </c>
      <c r="R56" s="8">
        <f t="shared" si="2"/>
        <v>25.8</v>
      </c>
      <c r="S56" s="8">
        <f t="shared" si="2"/>
        <v>20</v>
      </c>
      <c r="T56" s="8">
        <f t="shared" si="2"/>
        <v>1847.5</v>
      </c>
      <c r="U56" s="8">
        <f t="shared" si="2"/>
        <v>739.32</v>
      </c>
      <c r="V56" s="8">
        <f>SUM(V6:V55)</f>
        <v>14039.789999999999</v>
      </c>
      <c r="W56" s="8"/>
      <c r="X56" s="8"/>
      <c r="Y56" s="14"/>
      <c r="Z56" s="15"/>
      <c r="AA56" s="14"/>
      <c r="AB56" s="21"/>
    </row>
    <row r="57" spans="2:28" s="17" customFormat="1" ht="12" customHeight="1">
      <c r="B57" s="2"/>
      <c r="C57" s="2"/>
      <c r="D57" s="2"/>
      <c r="E57" s="2"/>
      <c r="F57" s="1"/>
      <c r="I57" s="8"/>
      <c r="J57" s="8"/>
      <c r="K57" s="2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14"/>
      <c r="Z57" s="15"/>
      <c r="AA57" s="14"/>
      <c r="AB57" s="21"/>
    </row>
    <row r="58" spans="2:28" s="17" customFormat="1" ht="15.75">
      <c r="B58" s="2"/>
      <c r="C58" s="2"/>
      <c r="D58" s="2"/>
      <c r="E58" s="2"/>
      <c r="F58" s="1"/>
      <c r="I58" s="8"/>
      <c r="J58" s="8"/>
      <c r="K58" s="2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14"/>
      <c r="Z58" s="14"/>
      <c r="AA58" s="14"/>
      <c r="AB58" s="21"/>
    </row>
    <row r="59" spans="2:28" s="17" customFormat="1" ht="15.75">
      <c r="B59" s="2"/>
      <c r="C59" s="2"/>
      <c r="D59" s="2"/>
      <c r="E59" s="2"/>
      <c r="F59" s="2"/>
      <c r="I59" s="8"/>
      <c r="J59" s="8"/>
      <c r="K59" s="2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4"/>
      <c r="Z59" s="14"/>
      <c r="AA59" s="14"/>
      <c r="AB59" s="21"/>
    </row>
    <row r="60" spans="2:28" s="17" customFormat="1" ht="15.75">
      <c r="B60" s="2"/>
      <c r="C60" s="2"/>
      <c r="D60" s="2"/>
      <c r="E60" s="2"/>
      <c r="F60" s="2"/>
      <c r="I60" s="8"/>
      <c r="J60" s="8"/>
      <c r="K60" s="2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14"/>
      <c r="Z60" s="14"/>
      <c r="AA60" s="14"/>
      <c r="AB60" s="21"/>
    </row>
    <row r="61" spans="2:28" s="17" customFormat="1" ht="15.75">
      <c r="B61" s="2"/>
      <c r="C61" s="2"/>
      <c r="D61" s="2"/>
      <c r="E61" s="2"/>
      <c r="F61" s="2"/>
      <c r="I61" s="8"/>
      <c r="J61" s="8"/>
      <c r="K61" s="2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14"/>
      <c r="Z61" s="14"/>
      <c r="AA61" s="14"/>
      <c r="AB61" s="21"/>
    </row>
    <row r="62" spans="1:28" s="17" customFormat="1" ht="15.75">
      <c r="A62" s="16"/>
      <c r="B62" s="1"/>
      <c r="C62" s="8"/>
      <c r="D62" s="2"/>
      <c r="E62" s="2"/>
      <c r="F62" s="2"/>
      <c r="I62" s="8"/>
      <c r="J62" s="8"/>
      <c r="K62" s="2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4"/>
      <c r="Z62" s="14"/>
      <c r="AA62" s="14"/>
      <c r="AB62" s="21"/>
    </row>
    <row r="63" spans="1:28" s="17" customFormat="1" ht="15.75">
      <c r="A63" s="16"/>
      <c r="B63" s="1"/>
      <c r="C63" s="1"/>
      <c r="D63" s="2"/>
      <c r="E63" s="2"/>
      <c r="F63" s="2"/>
      <c r="I63" s="8"/>
      <c r="J63" s="8"/>
      <c r="K63" s="2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14"/>
      <c r="Z63" s="14"/>
      <c r="AA63" s="14"/>
      <c r="AB63" s="21"/>
    </row>
    <row r="64" spans="1:27" s="17" customFormat="1" ht="15.75">
      <c r="A64" s="16"/>
      <c r="B64" s="16"/>
      <c r="C64" s="16"/>
      <c r="I64" s="8"/>
      <c r="J64" s="8"/>
      <c r="K64" s="2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14"/>
      <c r="Z64" s="14"/>
      <c r="AA64" s="14"/>
    </row>
    <row r="65" spans="1:27" s="17" customFormat="1" ht="15.75">
      <c r="A65" s="16"/>
      <c r="B65" s="16"/>
      <c r="C65" s="16"/>
      <c r="I65" s="8"/>
      <c r="J65" s="8"/>
      <c r="K65" s="2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14"/>
      <c r="Z65" s="14"/>
      <c r="AA65" s="14"/>
    </row>
    <row r="66" spans="1:27" s="17" customFormat="1" ht="15.75">
      <c r="A66" s="16"/>
      <c r="B66" s="16"/>
      <c r="C66" s="15"/>
      <c r="I66" s="27"/>
      <c r="J66" s="27"/>
      <c r="K66" s="28"/>
      <c r="L66" s="8"/>
      <c r="M66" s="8"/>
      <c r="N66" s="8"/>
      <c r="O66" s="8"/>
      <c r="P66" s="8"/>
      <c r="Q66" s="8"/>
      <c r="R66" s="8"/>
      <c r="S66" s="8"/>
      <c r="T66" s="8"/>
      <c r="U66" s="8"/>
      <c r="V66" s="27"/>
      <c r="W66" s="8"/>
      <c r="X66" s="8"/>
      <c r="Y66" s="14"/>
      <c r="Z66" s="14"/>
      <c r="AA66" s="14"/>
    </row>
    <row r="67" spans="1:27" s="17" customFormat="1" ht="15.75">
      <c r="A67" s="16"/>
      <c r="B67" s="16"/>
      <c r="C67" s="15"/>
      <c r="I67" s="27"/>
      <c r="J67" s="27"/>
      <c r="K67" s="28"/>
      <c r="L67" s="8"/>
      <c r="M67" s="8"/>
      <c r="N67" s="8"/>
      <c r="O67" s="8"/>
      <c r="P67" s="8"/>
      <c r="Q67" s="8"/>
      <c r="R67" s="8"/>
      <c r="S67" s="8"/>
      <c r="T67" s="8"/>
      <c r="U67" s="8"/>
      <c r="V67" s="27"/>
      <c r="W67" s="8"/>
      <c r="X67" s="8"/>
      <c r="Y67" s="14"/>
      <c r="Z67" s="14"/>
      <c r="AA67" s="14"/>
    </row>
    <row r="68" spans="1:27" s="17" customFormat="1" ht="15.75">
      <c r="A68" s="16"/>
      <c r="B68" s="16"/>
      <c r="C68" s="15"/>
      <c r="I68" s="8"/>
      <c r="J68" s="8"/>
      <c r="K68" s="2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14"/>
      <c r="Z68" s="14"/>
      <c r="AA68" s="14"/>
    </row>
    <row r="69" spans="1:27" s="17" customFormat="1" ht="15.75">
      <c r="A69" s="16"/>
      <c r="B69" s="16"/>
      <c r="C69" s="15"/>
      <c r="I69" s="8"/>
      <c r="J69" s="8"/>
      <c r="K69" s="2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14"/>
      <c r="Z69" s="14"/>
      <c r="AA69" s="14"/>
    </row>
    <row r="70" spans="1:3" s="17" customFormat="1" ht="15.75">
      <c r="A70" s="16"/>
      <c r="B70" s="16"/>
      <c r="C70" s="15"/>
    </row>
    <row r="71" spans="1:3" s="17" customFormat="1" ht="15.75">
      <c r="A71" s="16"/>
      <c r="B71" s="16"/>
      <c r="C71" s="15"/>
    </row>
    <row r="72" spans="1:3" ht="15.75">
      <c r="A72" s="5"/>
      <c r="B72" s="5"/>
      <c r="C72" s="10"/>
    </row>
    <row r="73" spans="2:3" ht="15.75">
      <c r="B73" s="5"/>
      <c r="C73" s="10"/>
    </row>
  </sheetData>
  <sheetProtection/>
  <printOptions/>
  <pageMargins left="0" right="0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user</cp:lastModifiedBy>
  <cp:lastPrinted>2014-06-26T16:13:38Z</cp:lastPrinted>
  <dcterms:created xsi:type="dcterms:W3CDTF">2009-05-20T13:09:13Z</dcterms:created>
  <dcterms:modified xsi:type="dcterms:W3CDTF">2014-06-26T16:14:45Z</dcterms:modified>
  <cp:category/>
  <cp:version/>
  <cp:contentType/>
  <cp:contentStatus/>
</cp:coreProperties>
</file>